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240" yWindow="30" windowWidth="21075" windowHeight="10050"/>
  </bookViews>
  <sheets>
    <sheet name="май" sheetId="1" r:id="rId1"/>
  </sheets>
  <calcPr calcId="145621" refMode="R1C1"/>
</workbook>
</file>

<file path=xl/calcChain.xml><?xml version="1.0" encoding="utf-8"?>
<calcChain xmlns="http://schemas.openxmlformats.org/spreadsheetml/2006/main">
  <c r="O21" i="1" l="1"/>
  <c r="N21" i="1"/>
  <c r="G21" i="1"/>
  <c r="F21" i="1"/>
  <c r="G16" i="1"/>
  <c r="F16" i="1"/>
  <c r="Q11" i="1"/>
  <c r="P11" i="1"/>
  <c r="O11" i="1"/>
  <c r="N11" i="1"/>
  <c r="G11" i="1"/>
  <c r="F11" i="1"/>
  <c r="K16" i="1" l="1"/>
  <c r="I16" i="1"/>
  <c r="H16" i="1"/>
  <c r="G19" i="1" l="1"/>
  <c r="F19" i="1"/>
  <c r="G15" i="1"/>
  <c r="F15" i="1"/>
  <c r="O19" i="1"/>
  <c r="N19" i="1"/>
  <c r="O15" i="1"/>
  <c r="N15" i="1"/>
  <c r="O13" i="1"/>
  <c r="N13" i="1"/>
  <c r="O12" i="1"/>
  <c r="N12" i="1"/>
  <c r="G13" i="1"/>
  <c r="F13" i="1"/>
  <c r="G12" i="1"/>
  <c r="F12" i="1"/>
  <c r="G14" i="1"/>
  <c r="F14" i="1"/>
  <c r="O16" i="1"/>
  <c r="N16" i="1"/>
  <c r="O14" i="1"/>
  <c r="N14" i="1"/>
  <c r="L11" i="1"/>
  <c r="J11" i="1"/>
  <c r="I11" i="1"/>
  <c r="H11" i="1"/>
  <c r="J25" i="1" l="1"/>
  <c r="L25" i="1"/>
  <c r="M25" i="1"/>
  <c r="Q25" i="1"/>
  <c r="P25" i="1"/>
  <c r="O25" i="1"/>
  <c r="N25" i="1"/>
  <c r="G25" i="1"/>
  <c r="F25" i="1"/>
  <c r="K25" i="1"/>
  <c r="I25" i="1"/>
  <c r="H25" i="1"/>
</calcChain>
</file>

<file path=xl/sharedStrings.xml><?xml version="1.0" encoding="utf-8"?>
<sst xmlns="http://schemas.openxmlformats.org/spreadsheetml/2006/main" count="133" uniqueCount="35">
  <si>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</si>
  <si>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</si>
  <si>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</si>
  <si>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</si>
  <si>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</si>
  <si>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</si>
  <si>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</si>
  <si>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</si>
  <si>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</si>
  <si>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</si>
  <si>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</si>
  <si>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</si>
  <si>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</si>
  <si>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</si>
  <si>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</si>
  <si>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</si>
  <si>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</si>
  <si>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</si>
  <si>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</si>
  <si>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</si>
  <si>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</si>
  <si>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</si>
  <si>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</si>
  <si>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</si>
  <si>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</si>
  <si>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</si>
  <si>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</si>
  <si>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</si>
  <si>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</si>
  <si>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-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</si>
  <si>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</si>
  <si>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</si>
  <si>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</si>
  <si>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</si>
  <si>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01.05.2019 по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</si>
</sst>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75" zoomScaleNormal="7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F16" sqref="F16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8.140625" style="1" bestFit="1" customWidth="1"/>
    <col min="8" max="8" width="7" style="1" customWidth="1"/>
    <col min="9" max="9" width="7" style="1" bestFit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11" t="s">
        <v>30</v>
      </c>
      <c r="P1" s="12"/>
      <c r="Q1" s="12"/>
    </row>
    <row r="2" spans="2:17" x14ac:dyDescent="0.25">
      <c r="O2" s="11" t="s">
        <v>31</v>
      </c>
      <c r="P2" s="12"/>
      <c r="Q2" s="12"/>
    </row>
    <row r="3" spans="2:17" x14ac:dyDescent="0.25">
      <c r="O3" s="11" t="s">
        <v>32</v>
      </c>
      <c r="P3" s="12"/>
      <c r="Q3" s="12"/>
    </row>
    <row r="4" spans="2:17" ht="36.75" customHeight="1" x14ac:dyDescent="0.25">
      <c r="D4" s="13" t="s">
        <v>34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7" x14ac:dyDescent="0.25">
      <c r="P5" s="9" t="s">
        <v>33</v>
      </c>
      <c r="Q5" s="10"/>
    </row>
    <row r="6" spans="2:17" ht="45" customHeight="1" x14ac:dyDescent="0.25">
      <c r="B6" s="25" t="s">
        <v>6</v>
      </c>
      <c r="C6" s="28" t="s">
        <v>3</v>
      </c>
      <c r="D6" s="31"/>
      <c r="E6" s="31"/>
      <c r="F6" s="32" t="s">
        <v>7</v>
      </c>
      <c r="G6" s="32"/>
      <c r="H6" s="28" t="s">
        <v>11</v>
      </c>
      <c r="I6" s="28"/>
      <c r="J6" s="28"/>
      <c r="K6" s="28"/>
      <c r="L6" s="28"/>
      <c r="M6" s="28"/>
      <c r="N6" s="32" t="s">
        <v>12</v>
      </c>
      <c r="O6" s="32"/>
      <c r="P6" s="32" t="s">
        <v>13</v>
      </c>
      <c r="Q6" s="32"/>
    </row>
    <row r="7" spans="2:17" ht="15" customHeight="1" x14ac:dyDescent="0.25">
      <c r="B7" s="26"/>
      <c r="C7" s="31"/>
      <c r="D7" s="31"/>
      <c r="E7" s="31"/>
      <c r="F7" s="33" t="s">
        <v>4</v>
      </c>
      <c r="G7" s="35" t="s">
        <v>5</v>
      </c>
      <c r="H7" s="35" t="s">
        <v>4</v>
      </c>
      <c r="I7" s="35" t="s">
        <v>5</v>
      </c>
      <c r="J7" s="28" t="s">
        <v>10</v>
      </c>
      <c r="K7" s="28"/>
      <c r="L7" s="28"/>
      <c r="M7" s="28"/>
      <c r="N7" s="33" t="s">
        <v>4</v>
      </c>
      <c r="O7" s="35" t="s">
        <v>5</v>
      </c>
      <c r="P7" s="33" t="s">
        <v>4</v>
      </c>
      <c r="Q7" s="35" t="s">
        <v>5</v>
      </c>
    </row>
    <row r="8" spans="2:17" x14ac:dyDescent="0.25">
      <c r="B8" s="26"/>
      <c r="C8" s="31"/>
      <c r="D8" s="31"/>
      <c r="E8" s="31"/>
      <c r="F8" s="34"/>
      <c r="G8" s="28"/>
      <c r="H8" s="28"/>
      <c r="I8" s="28"/>
      <c r="J8" s="32" t="s">
        <v>20</v>
      </c>
      <c r="K8" s="28" t="s">
        <v>9</v>
      </c>
      <c r="L8" s="28"/>
      <c r="M8" s="28"/>
      <c r="N8" s="34"/>
      <c r="O8" s="28"/>
      <c r="P8" s="34"/>
      <c r="Q8" s="28"/>
    </row>
    <row r="9" spans="2:17" ht="110.25" customHeight="1" x14ac:dyDescent="0.25">
      <c r="B9" s="26"/>
      <c r="C9" s="31"/>
      <c r="D9" s="31"/>
      <c r="E9" s="31"/>
      <c r="F9" s="34"/>
      <c r="G9" s="28"/>
      <c r="H9" s="28"/>
      <c r="I9" s="28"/>
      <c r="J9" s="32"/>
      <c r="K9" s="2" t="s">
        <v>15</v>
      </c>
      <c r="L9" s="2" t="s">
        <v>8</v>
      </c>
      <c r="M9" s="2" t="s">
        <v>16</v>
      </c>
      <c r="N9" s="34"/>
      <c r="O9" s="28"/>
      <c r="P9" s="34"/>
      <c r="Q9" s="28"/>
    </row>
    <row r="10" spans="2:17" x14ac:dyDescent="0.25">
      <c r="B10" s="27"/>
      <c r="C10" s="28">
        <v>1</v>
      </c>
      <c r="D10" s="28"/>
      <c r="E10" s="28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20" t="s">
        <v>17</v>
      </c>
      <c r="D11" s="28" t="s">
        <v>0</v>
      </c>
      <c r="E11" s="5" t="s">
        <v>1</v>
      </c>
      <c r="F11" s="6">
        <f>260+20+49+7+63</f>
        <v>399</v>
      </c>
      <c r="G11" s="6">
        <f>948.35+100+236.66+31.5+272</f>
        <v>1588.51</v>
      </c>
      <c r="H11" s="6">
        <f>29</f>
        <v>29</v>
      </c>
      <c r="I11" s="6">
        <f>104.4</f>
        <v>104.4</v>
      </c>
      <c r="J11" s="6">
        <f>1</f>
        <v>1</v>
      </c>
      <c r="K11" s="6" t="s">
        <v>29</v>
      </c>
      <c r="L11" s="6">
        <f>28</f>
        <v>28</v>
      </c>
      <c r="M11" s="6" t="s">
        <v>29</v>
      </c>
      <c r="N11" s="6">
        <f>153+20+4+7+63</f>
        <v>247</v>
      </c>
      <c r="O11" s="6">
        <f>563.15+100+19.84+31.5+272</f>
        <v>986.49</v>
      </c>
      <c r="P11" s="6">
        <f>120+2+37</f>
        <v>159</v>
      </c>
      <c r="Q11" s="6">
        <f>432+9+148</f>
        <v>589</v>
      </c>
    </row>
    <row r="12" spans="2:17" ht="30" customHeight="1" x14ac:dyDescent="0.25">
      <c r="B12" s="4">
        <v>2</v>
      </c>
      <c r="C12" s="29"/>
      <c r="D12" s="28"/>
      <c r="E12" s="5" t="s">
        <v>2</v>
      </c>
      <c r="F12" s="6">
        <f>3+12+1</f>
        <v>16</v>
      </c>
      <c r="G12" s="6">
        <f>40.83+56.1+14.6</f>
        <v>111.53</v>
      </c>
      <c r="H12" s="8"/>
      <c r="I12" s="8"/>
      <c r="J12" s="8" t="s">
        <v>29</v>
      </c>
      <c r="K12" s="8" t="s">
        <v>29</v>
      </c>
      <c r="L12" s="6" t="s">
        <v>29</v>
      </c>
      <c r="M12" s="6" t="s">
        <v>29</v>
      </c>
      <c r="N12" s="6">
        <f>2+9+1</f>
        <v>12</v>
      </c>
      <c r="O12" s="6">
        <f>33.23+41.42+14.6</f>
        <v>89.25</v>
      </c>
      <c r="P12" s="6"/>
      <c r="Q12" s="8"/>
    </row>
    <row r="13" spans="2:17" x14ac:dyDescent="0.25">
      <c r="B13" s="4">
        <v>3</v>
      </c>
      <c r="C13" s="21"/>
      <c r="D13" s="28" t="s">
        <v>14</v>
      </c>
      <c r="E13" s="5" t="s">
        <v>1</v>
      </c>
      <c r="F13" s="6">
        <f>1+1+1+1</f>
        <v>4</v>
      </c>
      <c r="G13" s="6">
        <f>4.85+5+4.75+5</f>
        <v>19.600000000000001</v>
      </c>
      <c r="H13" s="8"/>
      <c r="I13" s="8"/>
      <c r="J13" s="8" t="s">
        <v>29</v>
      </c>
      <c r="K13" s="8" t="s">
        <v>29</v>
      </c>
      <c r="L13" s="6" t="s">
        <v>29</v>
      </c>
      <c r="M13" s="6" t="s">
        <v>29</v>
      </c>
      <c r="N13" s="6">
        <f>1+1+1+1</f>
        <v>4</v>
      </c>
      <c r="O13" s="6">
        <f>4.85+5+4.75+5</f>
        <v>19.600000000000001</v>
      </c>
      <c r="P13" s="6"/>
      <c r="Q13" s="8"/>
    </row>
    <row r="14" spans="2:17" ht="31.5" x14ac:dyDescent="0.25">
      <c r="B14" s="4">
        <v>4</v>
      </c>
      <c r="C14" s="30"/>
      <c r="D14" s="28"/>
      <c r="E14" s="5" t="s">
        <v>2</v>
      </c>
      <c r="F14" s="6">
        <f>1+1+1</f>
        <v>3</v>
      </c>
      <c r="G14" s="6">
        <f>14.9+5+20.1</f>
        <v>40</v>
      </c>
      <c r="H14" s="8"/>
      <c r="I14" s="8"/>
      <c r="J14" s="8" t="s">
        <v>29</v>
      </c>
      <c r="K14" s="8" t="s">
        <v>29</v>
      </c>
      <c r="L14" s="6" t="s">
        <v>29</v>
      </c>
      <c r="M14" s="6" t="s">
        <v>29</v>
      </c>
      <c r="N14" s="6">
        <f>1</f>
        <v>1</v>
      </c>
      <c r="O14" s="6">
        <f>14.9</f>
        <v>14.9</v>
      </c>
      <c r="P14" s="6"/>
      <c r="Q14" s="8"/>
    </row>
    <row r="15" spans="2:17" ht="35.25" customHeight="1" x14ac:dyDescent="0.25">
      <c r="B15" s="4">
        <v>5</v>
      </c>
      <c r="C15" s="20" t="s">
        <v>18</v>
      </c>
      <c r="D15" s="4" t="s">
        <v>0</v>
      </c>
      <c r="E15" s="5" t="s">
        <v>2</v>
      </c>
      <c r="F15" s="6">
        <f>1+1+1</f>
        <v>3</v>
      </c>
      <c r="G15" s="6">
        <f>51.6+5+19</f>
        <v>75.599999999999994</v>
      </c>
      <c r="H15" s="8"/>
      <c r="I15" s="8"/>
      <c r="J15" s="8" t="s">
        <v>29</v>
      </c>
      <c r="K15" s="8" t="s">
        <v>29</v>
      </c>
      <c r="L15" s="6" t="s">
        <v>29</v>
      </c>
      <c r="M15" s="6" t="s">
        <v>29</v>
      </c>
      <c r="N15" s="6">
        <f>1+1</f>
        <v>2</v>
      </c>
      <c r="O15" s="6">
        <f>51.6+19</f>
        <v>70.599999999999994</v>
      </c>
      <c r="P15" s="6"/>
      <c r="Q15" s="6"/>
    </row>
    <row r="16" spans="2:17" ht="34.5" customHeight="1" x14ac:dyDescent="0.25">
      <c r="B16" s="4">
        <v>6</v>
      </c>
      <c r="C16" s="21"/>
      <c r="D16" s="4" t="s">
        <v>14</v>
      </c>
      <c r="E16" s="5" t="s">
        <v>2</v>
      </c>
      <c r="F16" s="6">
        <f>5+4+4+3</f>
        <v>16</v>
      </c>
      <c r="G16" s="6">
        <f>480.47+189.9+348.51+288.18</f>
        <v>1307.06</v>
      </c>
      <c r="H16" s="6">
        <f>2+1+4+11</f>
        <v>18</v>
      </c>
      <c r="I16" s="6">
        <f>243+75.2+348.5+6885</f>
        <v>7551.7</v>
      </c>
      <c r="J16" s="8" t="s">
        <v>29</v>
      </c>
      <c r="K16" s="6">
        <f>2+4+11</f>
        <v>17</v>
      </c>
      <c r="L16" s="6" t="s">
        <v>29</v>
      </c>
      <c r="M16" s="6" t="s">
        <v>29</v>
      </c>
      <c r="N16" s="6">
        <f>1</f>
        <v>1</v>
      </c>
      <c r="O16" s="6">
        <f>102.9</f>
        <v>102.9</v>
      </c>
      <c r="P16" s="8"/>
      <c r="Q16" s="8"/>
    </row>
    <row r="17" spans="2:17" ht="35.25" customHeight="1" x14ac:dyDescent="0.25">
      <c r="B17" s="4">
        <v>7</v>
      </c>
      <c r="C17" s="20" t="s">
        <v>19</v>
      </c>
      <c r="D17" s="4" t="s">
        <v>0</v>
      </c>
      <c r="E17" s="5" t="s">
        <v>2</v>
      </c>
      <c r="F17" s="6"/>
      <c r="G17" s="8"/>
      <c r="H17" s="8"/>
      <c r="I17" s="8"/>
      <c r="J17" s="8" t="s">
        <v>29</v>
      </c>
      <c r="K17" s="8" t="s">
        <v>29</v>
      </c>
      <c r="L17" s="8" t="s">
        <v>29</v>
      </c>
      <c r="M17" s="8" t="s">
        <v>29</v>
      </c>
      <c r="N17" s="8"/>
      <c r="O17" s="8"/>
      <c r="P17" s="8"/>
      <c r="Q17" s="8"/>
    </row>
    <row r="18" spans="2:17" ht="37.5" customHeight="1" x14ac:dyDescent="0.25">
      <c r="B18" s="4">
        <v>8</v>
      </c>
      <c r="C18" s="21"/>
      <c r="D18" s="4" t="s">
        <v>14</v>
      </c>
      <c r="E18" s="5" t="s">
        <v>2</v>
      </c>
      <c r="F18" s="6"/>
      <c r="G18" s="8"/>
      <c r="H18" s="8"/>
      <c r="I18" s="8"/>
      <c r="J18" s="8" t="s">
        <v>29</v>
      </c>
      <c r="K18" s="8" t="s">
        <v>29</v>
      </c>
      <c r="L18" s="8" t="s">
        <v>29</v>
      </c>
      <c r="M18" s="8" t="s">
        <v>29</v>
      </c>
      <c r="N18" s="8"/>
      <c r="O18" s="8"/>
      <c r="P18" s="8"/>
      <c r="Q18" s="8"/>
    </row>
    <row r="19" spans="2:17" ht="31.5" customHeight="1" x14ac:dyDescent="0.25">
      <c r="B19" s="4">
        <v>9</v>
      </c>
      <c r="C19" s="22" t="s">
        <v>25</v>
      </c>
      <c r="D19" s="18" t="s">
        <v>27</v>
      </c>
      <c r="E19" s="19"/>
      <c r="F19" s="6">
        <f>1+1</f>
        <v>2</v>
      </c>
      <c r="G19" s="6">
        <f>1200+1560</f>
        <v>2760</v>
      </c>
      <c r="H19" s="8"/>
      <c r="I19" s="6"/>
      <c r="J19" s="6"/>
      <c r="K19" s="6"/>
      <c r="L19" s="6" t="s">
        <v>29</v>
      </c>
      <c r="M19" s="6" t="s">
        <v>29</v>
      </c>
      <c r="N19" s="6">
        <f>7+1</f>
        <v>8</v>
      </c>
      <c r="O19" s="6">
        <f>13104+1560</f>
        <v>14664</v>
      </c>
      <c r="P19" s="6"/>
      <c r="Q19" s="6"/>
    </row>
    <row r="20" spans="2:17" x14ac:dyDescent="0.25">
      <c r="B20" s="4">
        <v>10</v>
      </c>
      <c r="C20" s="23"/>
      <c r="D20" s="18" t="s">
        <v>21</v>
      </c>
      <c r="E20" s="19"/>
      <c r="F20" s="6"/>
      <c r="G20" s="6"/>
      <c r="H20" s="6"/>
      <c r="I20" s="6"/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4">
        <v>11</v>
      </c>
      <c r="C21" s="23"/>
      <c r="D21" s="18" t="s">
        <v>22</v>
      </c>
      <c r="E21" s="19"/>
      <c r="F21" s="6">
        <f>1</f>
        <v>1</v>
      </c>
      <c r="G21" s="6">
        <f>226.4</f>
        <v>226.4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>
        <f>1</f>
        <v>1</v>
      </c>
      <c r="O21" s="6">
        <f>226.4</f>
        <v>226.4</v>
      </c>
      <c r="P21" s="6" t="s">
        <v>29</v>
      </c>
      <c r="Q21" s="6" t="s">
        <v>29</v>
      </c>
    </row>
    <row r="22" spans="2:17" x14ac:dyDescent="0.25">
      <c r="B22" s="4">
        <v>12</v>
      </c>
      <c r="C22" s="23"/>
      <c r="D22" s="18" t="s">
        <v>23</v>
      </c>
      <c r="E22" s="19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4">
        <v>13</v>
      </c>
      <c r="C23" s="23"/>
      <c r="D23" s="18" t="s">
        <v>24</v>
      </c>
      <c r="E23" s="19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4">
        <v>14</v>
      </c>
      <c r="C24" s="24"/>
      <c r="D24" s="18" t="s">
        <v>28</v>
      </c>
      <c r="E24" s="19"/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</row>
    <row r="25" spans="2:17" x14ac:dyDescent="0.25">
      <c r="B25" s="3">
        <v>15</v>
      </c>
      <c r="C25" s="15" t="s">
        <v>26</v>
      </c>
      <c r="D25" s="16"/>
      <c r="E25" s="17"/>
      <c r="F25" s="7">
        <f>SUM(F11:F24)</f>
        <v>444</v>
      </c>
      <c r="G25" s="7">
        <f t="shared" ref="G25:Q25" si="0">SUM(G11:G24)</f>
        <v>6128.6999999999989</v>
      </c>
      <c r="H25" s="7">
        <f t="shared" si="0"/>
        <v>47</v>
      </c>
      <c r="I25" s="7">
        <f t="shared" si="0"/>
        <v>7656.0999999999995</v>
      </c>
      <c r="J25" s="7">
        <f t="shared" si="0"/>
        <v>1</v>
      </c>
      <c r="K25" s="7">
        <f t="shared" si="0"/>
        <v>17</v>
      </c>
      <c r="L25" s="7">
        <f t="shared" si="0"/>
        <v>28</v>
      </c>
      <c r="M25" s="7">
        <f t="shared" si="0"/>
        <v>0</v>
      </c>
      <c r="N25" s="7">
        <f t="shared" si="0"/>
        <v>276</v>
      </c>
      <c r="O25" s="7">
        <f t="shared" si="0"/>
        <v>16174.14</v>
      </c>
      <c r="P25" s="7">
        <f t="shared" si="0"/>
        <v>159</v>
      </c>
      <c r="Q25" s="7">
        <f t="shared" si="0"/>
        <v>589</v>
      </c>
    </row>
  </sheetData>
  <mergeCells count="36"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C25:E25"/>
    <mergeCell ref="D20:E20"/>
    <mergeCell ref="D21:E21"/>
    <mergeCell ref="D22:E22"/>
    <mergeCell ref="D23:E23"/>
    <mergeCell ref="D24:E24"/>
    <mergeCell ref="P5:Q5"/>
    <mergeCell ref="O1:Q1"/>
    <mergeCell ref="O2:Q2"/>
    <mergeCell ref="O3:Q3"/>
    <mergeCell ref="D4:N4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Сухомлинов Артем Алексеевич</cp:lastModifiedBy>
  <cp:lastPrinted>2019-05-07T11:09:55Z</cp:lastPrinted>
  <dcterms:created xsi:type="dcterms:W3CDTF">2019-04-11T15:35:20Z</dcterms:created>
  <dcterms:modified xsi:type="dcterms:W3CDTF">2019-06-10T06:28:05Z</dcterms:modified>
</cp:coreProperties>
</file>